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 PRZETARGÓW\Zmiany SWZ\"/>
    </mc:Choice>
  </mc:AlternateContent>
  <bookViews>
    <workbookView xWindow="0" yWindow="0" windowWidth="24450" windowHeight="11835"/>
  </bookViews>
  <sheets>
    <sheet name="CZĘŚĆ I" sheetId="1" r:id="rId1"/>
    <sheet name="CZĘŚĆ II i III" sheetId="2" r:id="rId2"/>
  </sheets>
  <definedNames>
    <definedName name="_ftn1" localSheetId="0">'CZĘŚĆ I'!$C$29</definedName>
    <definedName name="_ftnref1" localSheetId="0">'CZĘŚĆ I'!$C$25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L26" i="1"/>
  <c r="L25" i="1"/>
  <c r="L22" i="1"/>
  <c r="L21" i="1"/>
  <c r="H26" i="1"/>
  <c r="H25" i="1"/>
  <c r="H22" i="1"/>
  <c r="H21" i="1"/>
  <c r="L10" i="1"/>
  <c r="L16" i="1"/>
  <c r="H16" i="1"/>
  <c r="H10" i="1"/>
  <c r="L9" i="1"/>
  <c r="L8" i="1"/>
  <c r="H9" i="1"/>
  <c r="H8" i="1"/>
  <c r="G50" i="1" l="1"/>
  <c r="F50" i="1"/>
  <c r="L31" i="1"/>
  <c r="K25" i="1"/>
  <c r="J25" i="1"/>
  <c r="I25" i="1"/>
  <c r="K22" i="1"/>
  <c r="J22" i="1"/>
  <c r="I22" i="1"/>
  <c r="K21" i="1"/>
  <c r="J21" i="1"/>
  <c r="I21" i="1"/>
  <c r="K20" i="1"/>
  <c r="J20" i="1"/>
  <c r="I20" i="1"/>
  <c r="L20" i="1" s="1"/>
  <c r="K18" i="1"/>
  <c r="J18" i="1"/>
  <c r="I18" i="1"/>
  <c r="K10" i="1"/>
  <c r="J10" i="1"/>
  <c r="I10" i="1"/>
  <c r="K16" i="1"/>
  <c r="J16" i="1"/>
  <c r="I16" i="1"/>
  <c r="L27" i="1"/>
  <c r="K26" i="1"/>
  <c r="J26" i="1"/>
  <c r="I26" i="1"/>
  <c r="H20" i="1"/>
  <c r="H18" i="1"/>
  <c r="K9" i="1"/>
  <c r="J9" i="1"/>
  <c r="I9" i="1"/>
  <c r="H50" i="1" l="1"/>
  <c r="L18" i="1"/>
  <c r="K8" i="1" l="1"/>
  <c r="K50" i="1" s="1"/>
  <c r="J8" i="1"/>
  <c r="J50" i="1" s="1"/>
  <c r="I8" i="1"/>
  <c r="L50" i="1" l="1"/>
  <c r="I50" i="1"/>
</calcChain>
</file>

<file path=xl/sharedStrings.xml><?xml version="1.0" encoding="utf-8"?>
<sst xmlns="http://schemas.openxmlformats.org/spreadsheetml/2006/main" count="131" uniqueCount="106">
  <si>
    <t>Frakcja odpadów</t>
  </si>
  <si>
    <t>Kod odpadu</t>
  </si>
  <si>
    <t>Odpady niesegregowane (zmieszane)</t>
  </si>
  <si>
    <t>20 03 01</t>
  </si>
  <si>
    <t>Odpady ulegające biodegradacji</t>
  </si>
  <si>
    <t>20 01 08</t>
  </si>
  <si>
    <t>Metale i tworzywa sztuczne</t>
  </si>
  <si>
    <t>15 01 02</t>
  </si>
  <si>
    <t>15 01 04</t>
  </si>
  <si>
    <t>15 01 05</t>
  </si>
  <si>
    <t>15 01 06</t>
  </si>
  <si>
    <t>20 01 39</t>
  </si>
  <si>
    <t>20 01 40</t>
  </si>
  <si>
    <t>Papier</t>
  </si>
  <si>
    <t>15 01 01</t>
  </si>
  <si>
    <t>20 01 01</t>
  </si>
  <si>
    <t>Szkło</t>
  </si>
  <si>
    <t>15 01 07</t>
  </si>
  <si>
    <t>20 01 02</t>
  </si>
  <si>
    <t>20 02 01</t>
  </si>
  <si>
    <t>Odpady wielkogabarytowe</t>
  </si>
  <si>
    <t>20 03 07</t>
  </si>
  <si>
    <t>Zużyty sprzęt elektryczny</t>
  </si>
  <si>
    <t>20 01 35*</t>
  </si>
  <si>
    <t xml:space="preserve">  20 01 36</t>
  </si>
  <si>
    <t>20 01 23*</t>
  </si>
  <si>
    <t xml:space="preserve">   16 01 03</t>
  </si>
  <si>
    <t>Przeterminowane leki</t>
  </si>
  <si>
    <t>20 01 32</t>
  </si>
  <si>
    <t>Zużyte opony</t>
  </si>
  <si>
    <t>Ilość odpadów przewidziana do zagospodarowania w Mg</t>
  </si>
  <si>
    <t>Ilość odpadów przewidziana do odbioru bezpośrednio z nieruchomości zamieszkałych w Mg</t>
  </si>
  <si>
    <t>A</t>
  </si>
  <si>
    <t>B</t>
  </si>
  <si>
    <t>C</t>
  </si>
  <si>
    <t>D</t>
  </si>
  <si>
    <t>E</t>
  </si>
  <si>
    <t>F</t>
  </si>
  <si>
    <t>G</t>
  </si>
  <si>
    <t>H</t>
  </si>
  <si>
    <t>Suma ilość odpadów przewidzianych do odbioru bezpośrednio z nieruchomości zamieszkałych w Mg</t>
  </si>
  <si>
    <t>Suma ilości odpadów przewidzianych do zagospodarowania w Mg</t>
  </si>
  <si>
    <t>Budowlane i rozbiórkowe</t>
  </si>
  <si>
    <t>17 01 01 17 01 02 17 01 03 17 01 07</t>
  </si>
  <si>
    <t>17 01 80 17 01 82 17 02 01 17 02 02 17 02 03</t>
  </si>
  <si>
    <t>17 03 80</t>
  </si>
  <si>
    <t>17 06 04 17 08 02</t>
  </si>
  <si>
    <t>Pozostałe odpady zbierane w PSZOK</t>
  </si>
  <si>
    <t>15 01 09</t>
  </si>
  <si>
    <t>20 01 10</t>
  </si>
  <si>
    <t>20 01 11</t>
  </si>
  <si>
    <t>15 02 02*</t>
  </si>
  <si>
    <t>20 01 25</t>
  </si>
  <si>
    <t>20 01 26*</t>
  </si>
  <si>
    <t>20 01 13*</t>
  </si>
  <si>
    <t>20 01 27</t>
  </si>
  <si>
    <t>20 01 28</t>
  </si>
  <si>
    <t>20 01 19* 20 01 29*</t>
  </si>
  <si>
    <t>20 01 30</t>
  </si>
  <si>
    <t>15 01 03</t>
  </si>
  <si>
    <t>20 01 38</t>
  </si>
  <si>
    <t>15 01 10*</t>
  </si>
  <si>
    <t>20 01 99</t>
  </si>
  <si>
    <t>20 01 34</t>
  </si>
  <si>
    <t xml:space="preserve"> 20 01 21*</t>
  </si>
  <si>
    <t>20 01 13</t>
  </si>
  <si>
    <t>Cena za odbiór 1Mg odpadów bezpośrednio z nieruchomości zamieszkałych</t>
  </si>
  <si>
    <t>Netto</t>
  </si>
  <si>
    <t>Brutto</t>
  </si>
  <si>
    <t>I</t>
  </si>
  <si>
    <t>J</t>
  </si>
  <si>
    <t>K</t>
  </si>
  <si>
    <t>L</t>
  </si>
  <si>
    <t>O</t>
  </si>
  <si>
    <t>N</t>
  </si>
  <si>
    <t>Cena za zagospodarowanie 1Mg odpadów</t>
  </si>
  <si>
    <t>Wartość odbioru odpadów bezpośrednio z nieruchomości</t>
  </si>
  <si>
    <t>R</t>
  </si>
  <si>
    <t>Vat 8%</t>
  </si>
  <si>
    <t xml:space="preserve">Wartość zagospodarowania odpadów </t>
  </si>
  <si>
    <t>U</t>
  </si>
  <si>
    <t>SUMA</t>
  </si>
  <si>
    <t>CZĘŚĆ I</t>
  </si>
  <si>
    <t>CZĘŚĆ II</t>
  </si>
  <si>
    <t>Prowadzenie Punktu Selektywnego Zbierania Odpadów Komunalnych (PSZOK)</t>
  </si>
  <si>
    <t xml:space="preserve">Stawka miesięczna za prowadzenie PSZOK - ryczałtowa </t>
  </si>
  <si>
    <t>Vat 23%</t>
  </si>
  <si>
    <t>Okres prowadzenia PSZOK w miesiącach</t>
  </si>
  <si>
    <t>Wartość prowadzenia PSZOK</t>
  </si>
  <si>
    <t>F (BXE)</t>
  </si>
  <si>
    <t>WARTOSĆ ODBIORU I ZAGOSPODAROWANIA ODPADÓW KOMUNALNYCH</t>
  </si>
  <si>
    <t>CZĘŚĆ III</t>
  </si>
  <si>
    <t>Wartość brutto odbioru i zagospodarowania odpadów komunalnych z części I</t>
  </si>
  <si>
    <t>Wartość brutto prowadzenia Punktu Selektywnego Zbierania Odpadów Komunalnych z części II</t>
  </si>
  <si>
    <t>SUMA (wartość brutto oferty)</t>
  </si>
  <si>
    <t>Łączna warość odbioru i zagospodarowania odpadów</t>
  </si>
  <si>
    <t>WARTOŚĆ BRUTTO OFERTY</t>
  </si>
  <si>
    <t>WARTOŚĆ BRUTTO PROWADZENIA PSZOK</t>
  </si>
  <si>
    <t>W (Q + T)</t>
  </si>
  <si>
    <t>X (S + V)</t>
  </si>
  <si>
    <t>T (J x N)</t>
  </si>
  <si>
    <t>V (T + U)</t>
  </si>
  <si>
    <t>S (Q + R)</t>
  </si>
  <si>
    <t>Q (F x K)</t>
  </si>
  <si>
    <t>P (N + O)</t>
  </si>
  <si>
    <t>M (K + 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</si>
</sst>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1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9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9" fontId="1" fillId="0" borderId="1" xfId="0" applyNumberFormat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13" xfId="0" applyFont="1" applyFill="1" applyBorder="1"/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5" fillId="0" borderId="1" xfId="0" applyFont="1" applyBorder="1" applyAlignment="1">
      <alignment horizontal="center" vertical="center"/>
    </xf>
    <xf numFmtId="0" fontId="1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7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11" fillId="0" borderId="5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2" borderId="0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9" fontId="1" fillId="0" borderId="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9" fontId="1" fillId="0" borderId="6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9" fontId="1" fillId="0" borderId="10" xfId="0" applyNumberFormat="1" applyFont="1" applyBorder="1" applyAlignment="1">
      <alignment horizontal="center" vertical="center"/>
    </xf>
    <xf numFmtId="9" fontId="1" fillId="0" borderId="11" xfId="0" applyNumberFormat="1" applyFont="1" applyBorder="1" applyAlignment="1">
      <alignment horizontal="center" vertical="center"/>
    </xf>
    <xf numFmtId="9" fontId="1" fillId="0" borderId="1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 vertical="center"/>
    </xf>
    <xf numFmtId="9" fontId="1" fillId="0" borderId="14" xfId="0" applyNumberFormat="1" applyFont="1" applyBorder="1" applyAlignment="1">
      <alignment horizontal="center" vertical="center"/>
    </xf>
    <xf numFmtId="9" fontId="1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A55"/>
  <sheetViews>
    <sheetView tabSelected="1" view="pageLayout" topLeftCell="A4" zoomScale="78" zoomScaleNormal="75" zoomScalePageLayoutView="78" workbookViewId="0">
      <selection activeCell="M51" sqref="M51"/>
    </sheetView>
  </sheetViews>
  <sheetFormatPr defaultRowHeight="15" x14ac:dyDescent="0.25"/>
  <cols>
    <col min="2" max="2" width="0" hidden="1" customWidth="1"/>
    <col min="3" max="3" width="18" customWidth="1"/>
    <col min="4" max="4" width="12.140625" customWidth="1"/>
    <col min="5" max="5" width="10.140625" customWidth="1"/>
    <col min="6" max="6" width="9.7109375" customWidth="1"/>
    <col min="7" max="7" width="16.28515625" customWidth="1"/>
    <col min="8" max="8" width="23.140625" customWidth="1"/>
    <col min="9" max="9" width="10.140625" customWidth="1"/>
    <col min="10" max="11" width="10.28515625" customWidth="1"/>
    <col min="12" max="12" width="25.140625" customWidth="1"/>
    <col min="13" max="13" width="11.85546875" customWidth="1"/>
    <col min="15" max="15" width="10.7109375" customWidth="1"/>
    <col min="18" max="18" width="10.7109375" customWidth="1"/>
    <col min="19" max="19" width="9.7109375" customWidth="1"/>
    <col min="24" max="24" width="10.28515625" customWidth="1"/>
    <col min="25" max="25" width="13.85546875" customWidth="1"/>
    <col min="26" max="26" width="14.28515625" customWidth="1"/>
  </cols>
  <sheetData>
    <row r="2" spans="2:27" ht="20.25" x14ac:dyDescent="0.3">
      <c r="C2" s="30" t="s">
        <v>82</v>
      </c>
      <c r="D2" s="86" t="s">
        <v>90</v>
      </c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</row>
    <row r="3" spans="2:27" ht="21" thickBot="1" x14ac:dyDescent="0.35">
      <c r="C3" s="30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</row>
    <row r="4" spans="2:27" ht="15" customHeight="1" thickBot="1" x14ac:dyDescent="0.3">
      <c r="C4" s="84" t="s">
        <v>0</v>
      </c>
      <c r="D4" s="84" t="s">
        <v>1</v>
      </c>
      <c r="E4" s="84" t="s">
        <v>31</v>
      </c>
      <c r="F4" s="84"/>
      <c r="G4" s="84"/>
      <c r="H4" s="84" t="s">
        <v>40</v>
      </c>
      <c r="I4" s="84" t="s">
        <v>30</v>
      </c>
      <c r="J4" s="84"/>
      <c r="K4" s="84"/>
      <c r="L4" s="84" t="s">
        <v>41</v>
      </c>
      <c r="M4" s="84" t="s">
        <v>66</v>
      </c>
      <c r="N4" s="84"/>
      <c r="O4" s="84"/>
      <c r="P4" s="84" t="s">
        <v>75</v>
      </c>
      <c r="Q4" s="84"/>
      <c r="R4" s="84"/>
      <c r="S4" s="84" t="s">
        <v>76</v>
      </c>
      <c r="T4" s="84"/>
      <c r="U4" s="84"/>
      <c r="V4" s="84" t="s">
        <v>79</v>
      </c>
      <c r="W4" s="84"/>
      <c r="X4" s="84"/>
      <c r="Y4" s="83" t="s">
        <v>95</v>
      </c>
      <c r="Z4" s="83"/>
      <c r="AA4" s="55"/>
    </row>
    <row r="5" spans="2:27" ht="108" customHeight="1" thickBot="1" x14ac:dyDescent="0.3"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3"/>
      <c r="Z5" s="83"/>
      <c r="AA5" s="55"/>
    </row>
    <row r="6" spans="2:27" ht="15.75" thickBot="1" x14ac:dyDescent="0.3">
      <c r="C6" s="6" t="s">
        <v>32</v>
      </c>
      <c r="D6" s="6" t="s">
        <v>33</v>
      </c>
      <c r="E6" s="6" t="s">
        <v>34</v>
      </c>
      <c r="F6" s="6" t="s">
        <v>35</v>
      </c>
      <c r="G6" s="6" t="s">
        <v>36</v>
      </c>
      <c r="H6" s="6" t="s">
        <v>37</v>
      </c>
      <c r="I6" s="22" t="s">
        <v>38</v>
      </c>
      <c r="J6" s="22" t="s">
        <v>39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105</v>
      </c>
      <c r="P6" s="22" t="s">
        <v>74</v>
      </c>
      <c r="Q6" s="22" t="s">
        <v>73</v>
      </c>
      <c r="R6" s="22" t="s">
        <v>104</v>
      </c>
      <c r="S6" s="22" t="s">
        <v>103</v>
      </c>
      <c r="T6" s="22" t="s">
        <v>77</v>
      </c>
      <c r="U6" s="22" t="s">
        <v>102</v>
      </c>
      <c r="V6" s="22" t="s">
        <v>100</v>
      </c>
      <c r="W6" s="22" t="s">
        <v>80</v>
      </c>
      <c r="X6" s="22" t="s">
        <v>101</v>
      </c>
      <c r="Y6" s="24" t="s">
        <v>98</v>
      </c>
      <c r="Z6" s="24" t="s">
        <v>99</v>
      </c>
    </row>
    <row r="7" spans="2:27" ht="15.75" thickBot="1" x14ac:dyDescent="0.3">
      <c r="C7" s="8"/>
      <c r="D7" s="8"/>
      <c r="E7" s="6">
        <v>2022</v>
      </c>
      <c r="F7" s="6">
        <v>2023</v>
      </c>
      <c r="G7" s="6">
        <v>2023</v>
      </c>
      <c r="H7" s="8"/>
      <c r="I7" s="22">
        <v>2022</v>
      </c>
      <c r="J7" s="22">
        <v>2023</v>
      </c>
      <c r="K7" s="22">
        <v>2024</v>
      </c>
      <c r="L7" s="23"/>
      <c r="M7" s="24" t="s">
        <v>67</v>
      </c>
      <c r="N7" s="24" t="s">
        <v>78</v>
      </c>
      <c r="O7" s="24" t="s">
        <v>68</v>
      </c>
      <c r="P7" s="24" t="s">
        <v>67</v>
      </c>
      <c r="Q7" s="24" t="s">
        <v>78</v>
      </c>
      <c r="R7" s="24" t="s">
        <v>68</v>
      </c>
      <c r="S7" s="24" t="s">
        <v>67</v>
      </c>
      <c r="T7" s="24" t="s">
        <v>78</v>
      </c>
      <c r="U7" s="24" t="s">
        <v>68</v>
      </c>
      <c r="V7" s="24" t="s">
        <v>67</v>
      </c>
      <c r="W7" s="24" t="s">
        <v>78</v>
      </c>
      <c r="X7" s="24" t="s">
        <v>68</v>
      </c>
      <c r="Y7" s="24" t="s">
        <v>67</v>
      </c>
      <c r="Z7" s="24" t="s">
        <v>68</v>
      </c>
    </row>
    <row r="8" spans="2:27" ht="45.75" thickBot="1" x14ac:dyDescent="0.3">
      <c r="B8" s="72">
        <v>1</v>
      </c>
      <c r="C8" s="9" t="s">
        <v>2</v>
      </c>
      <c r="D8" s="10" t="s">
        <v>3</v>
      </c>
      <c r="E8" s="31">
        <v>11100</v>
      </c>
      <c r="F8" s="31">
        <v>11200</v>
      </c>
      <c r="G8" s="31">
        <v>11300</v>
      </c>
      <c r="H8" s="61">
        <f>E8+F8+G8</f>
        <v>33600</v>
      </c>
      <c r="I8" s="34">
        <f t="shared" ref="I8:K9" si="0">E8</f>
        <v>11100</v>
      </c>
      <c r="J8" s="34">
        <f t="shared" si="0"/>
        <v>11200</v>
      </c>
      <c r="K8" s="34">
        <f t="shared" si="0"/>
        <v>11300</v>
      </c>
      <c r="L8" s="58">
        <f>I8+J8+K8</f>
        <v>33600</v>
      </c>
      <c r="M8" s="64"/>
      <c r="N8" s="66"/>
      <c r="O8" s="64"/>
      <c r="P8" s="64"/>
      <c r="Q8" s="66"/>
      <c r="R8" s="64"/>
      <c r="S8" s="64"/>
      <c r="T8" s="66"/>
      <c r="U8" s="64"/>
      <c r="V8" s="64"/>
      <c r="W8" s="64"/>
      <c r="X8" s="64"/>
      <c r="Y8" s="71"/>
      <c r="Z8" s="71"/>
    </row>
    <row r="9" spans="2:27" ht="30.75" thickBot="1" x14ac:dyDescent="0.3">
      <c r="B9" s="72"/>
      <c r="C9" s="12" t="s">
        <v>4</v>
      </c>
      <c r="D9" s="13" t="s">
        <v>5</v>
      </c>
      <c r="E9" s="32">
        <v>200</v>
      </c>
      <c r="F9" s="32">
        <v>200</v>
      </c>
      <c r="G9" s="32">
        <v>200</v>
      </c>
      <c r="H9" s="63">
        <f>E9+F9+G9</f>
        <v>600</v>
      </c>
      <c r="I9" s="35">
        <f t="shared" si="0"/>
        <v>200</v>
      </c>
      <c r="J9" s="35">
        <f t="shared" si="0"/>
        <v>200</v>
      </c>
      <c r="K9" s="35">
        <f t="shared" si="0"/>
        <v>200</v>
      </c>
      <c r="L9" s="59">
        <f>I9+J9+K9</f>
        <v>600</v>
      </c>
      <c r="M9" s="65"/>
      <c r="N9" s="67"/>
      <c r="O9" s="65"/>
      <c r="P9" s="65"/>
      <c r="Q9" s="67"/>
      <c r="R9" s="65"/>
      <c r="S9" s="65"/>
      <c r="T9" s="67"/>
      <c r="U9" s="65"/>
      <c r="V9" s="65"/>
      <c r="W9" s="65"/>
      <c r="X9" s="65"/>
      <c r="Y9" s="71"/>
      <c r="Z9" s="71"/>
    </row>
    <row r="10" spans="2:27" ht="15.75" customHeight="1" thickBot="1" x14ac:dyDescent="0.3">
      <c r="B10" s="72">
        <v>2</v>
      </c>
      <c r="C10" s="112" t="s">
        <v>6</v>
      </c>
      <c r="D10" s="10" t="s">
        <v>7</v>
      </c>
      <c r="E10" s="122">
        <v>2300</v>
      </c>
      <c r="F10" s="122">
        <v>2450</v>
      </c>
      <c r="G10" s="122">
        <v>2550</v>
      </c>
      <c r="H10" s="140">
        <f>E10+F10+G10</f>
        <v>7300</v>
      </c>
      <c r="I10" s="91">
        <f>E10+10</f>
        <v>2310</v>
      </c>
      <c r="J10" s="91">
        <f>F10+15</f>
        <v>2465</v>
      </c>
      <c r="K10" s="91">
        <f>G10+20</f>
        <v>2570</v>
      </c>
      <c r="L10" s="144">
        <f>I10+J10+K10</f>
        <v>7345</v>
      </c>
      <c r="M10" s="133"/>
      <c r="N10" s="136"/>
      <c r="O10" s="133"/>
      <c r="P10" s="133"/>
      <c r="Q10" s="136"/>
      <c r="R10" s="133"/>
      <c r="S10" s="133"/>
      <c r="T10" s="136"/>
      <c r="U10" s="133"/>
      <c r="V10" s="133"/>
      <c r="W10" s="133"/>
      <c r="X10" s="133"/>
      <c r="Y10" s="129"/>
      <c r="Z10" s="129"/>
    </row>
    <row r="11" spans="2:27" ht="15.75" customHeight="1" thickBot="1" x14ac:dyDescent="0.3">
      <c r="B11" s="72"/>
      <c r="C11" s="113"/>
      <c r="D11" s="14" t="s">
        <v>8</v>
      </c>
      <c r="E11" s="124"/>
      <c r="F11" s="124"/>
      <c r="G11" s="124"/>
      <c r="H11" s="141"/>
      <c r="I11" s="92"/>
      <c r="J11" s="92"/>
      <c r="K11" s="92"/>
      <c r="L11" s="145"/>
      <c r="M11" s="134"/>
      <c r="N11" s="137"/>
      <c r="O11" s="134"/>
      <c r="P11" s="134"/>
      <c r="Q11" s="137"/>
      <c r="R11" s="134"/>
      <c r="S11" s="134"/>
      <c r="T11" s="137"/>
      <c r="U11" s="134"/>
      <c r="V11" s="134"/>
      <c r="W11" s="134"/>
      <c r="X11" s="134"/>
      <c r="Y11" s="139"/>
      <c r="Z11" s="139"/>
    </row>
    <row r="12" spans="2:27" ht="15.75" customHeight="1" thickBot="1" x14ac:dyDescent="0.3">
      <c r="B12" s="72"/>
      <c r="C12" s="113"/>
      <c r="D12" s="14" t="s">
        <v>9</v>
      </c>
      <c r="E12" s="124"/>
      <c r="F12" s="124"/>
      <c r="G12" s="124"/>
      <c r="H12" s="141"/>
      <c r="I12" s="92"/>
      <c r="J12" s="92"/>
      <c r="K12" s="92"/>
      <c r="L12" s="145"/>
      <c r="M12" s="134"/>
      <c r="N12" s="137"/>
      <c r="O12" s="134"/>
      <c r="P12" s="134"/>
      <c r="Q12" s="137"/>
      <c r="R12" s="134"/>
      <c r="S12" s="134"/>
      <c r="T12" s="137"/>
      <c r="U12" s="134"/>
      <c r="V12" s="134"/>
      <c r="W12" s="134"/>
      <c r="X12" s="134"/>
      <c r="Y12" s="139"/>
      <c r="Z12" s="139"/>
    </row>
    <row r="13" spans="2:27" ht="15.75" customHeight="1" thickBot="1" x14ac:dyDescent="0.3">
      <c r="B13" s="72"/>
      <c r="C13" s="113"/>
      <c r="D13" s="14" t="s">
        <v>10</v>
      </c>
      <c r="E13" s="124"/>
      <c r="F13" s="124"/>
      <c r="G13" s="124"/>
      <c r="H13" s="141"/>
      <c r="I13" s="92"/>
      <c r="J13" s="92"/>
      <c r="K13" s="92"/>
      <c r="L13" s="145"/>
      <c r="M13" s="134"/>
      <c r="N13" s="137"/>
      <c r="O13" s="134"/>
      <c r="P13" s="134"/>
      <c r="Q13" s="137"/>
      <c r="R13" s="134"/>
      <c r="S13" s="134"/>
      <c r="T13" s="137"/>
      <c r="U13" s="134"/>
      <c r="V13" s="134"/>
      <c r="W13" s="134"/>
      <c r="X13" s="134"/>
      <c r="Y13" s="139"/>
      <c r="Z13" s="139"/>
    </row>
    <row r="14" spans="2:27" ht="15.75" customHeight="1" thickBot="1" x14ac:dyDescent="0.3">
      <c r="B14" s="72"/>
      <c r="C14" s="113"/>
      <c r="D14" s="14" t="s">
        <v>11</v>
      </c>
      <c r="E14" s="124"/>
      <c r="F14" s="124"/>
      <c r="G14" s="124"/>
      <c r="H14" s="141"/>
      <c r="I14" s="92"/>
      <c r="J14" s="92"/>
      <c r="K14" s="92"/>
      <c r="L14" s="145"/>
      <c r="M14" s="134"/>
      <c r="N14" s="137"/>
      <c r="O14" s="134"/>
      <c r="P14" s="134"/>
      <c r="Q14" s="137"/>
      <c r="R14" s="134"/>
      <c r="S14" s="134"/>
      <c r="T14" s="137"/>
      <c r="U14" s="134"/>
      <c r="V14" s="134"/>
      <c r="W14" s="134"/>
      <c r="X14" s="134"/>
      <c r="Y14" s="139"/>
      <c r="Z14" s="139"/>
    </row>
    <row r="15" spans="2:27" ht="15.75" customHeight="1" thickBot="1" x14ac:dyDescent="0.3">
      <c r="B15" s="72"/>
      <c r="C15" s="113"/>
      <c r="D15" s="14" t="s">
        <v>12</v>
      </c>
      <c r="E15" s="124"/>
      <c r="F15" s="124"/>
      <c r="G15" s="124"/>
      <c r="H15" s="142"/>
      <c r="I15" s="92"/>
      <c r="J15" s="92"/>
      <c r="K15" s="92"/>
      <c r="L15" s="146"/>
      <c r="M15" s="135"/>
      <c r="N15" s="138"/>
      <c r="O15" s="135"/>
      <c r="P15" s="135"/>
      <c r="Q15" s="138"/>
      <c r="R15" s="135"/>
      <c r="S15" s="135"/>
      <c r="T15" s="138"/>
      <c r="U15" s="135"/>
      <c r="V15" s="135"/>
      <c r="W15" s="135"/>
      <c r="X15" s="135"/>
      <c r="Y15" s="127"/>
      <c r="Z15" s="127"/>
    </row>
    <row r="16" spans="2:27" ht="15.75" customHeight="1" thickBot="1" x14ac:dyDescent="0.3">
      <c r="B16" s="72"/>
      <c r="C16" s="113" t="s">
        <v>13</v>
      </c>
      <c r="D16" s="14" t="s">
        <v>14</v>
      </c>
      <c r="E16" s="124">
        <v>250</v>
      </c>
      <c r="F16" s="124">
        <v>275</v>
      </c>
      <c r="G16" s="124">
        <v>300</v>
      </c>
      <c r="H16" s="121">
        <f>E16+F16+G16</f>
        <v>825</v>
      </c>
      <c r="I16" s="92">
        <f>E16+10</f>
        <v>260</v>
      </c>
      <c r="J16" s="92">
        <f>F16+15</f>
        <v>290</v>
      </c>
      <c r="K16" s="92">
        <f>G16+20</f>
        <v>320</v>
      </c>
      <c r="L16" s="118">
        <f>I16+J16+K16</f>
        <v>870</v>
      </c>
      <c r="M16" s="80"/>
      <c r="N16" s="89"/>
      <c r="O16" s="80"/>
      <c r="P16" s="80"/>
      <c r="Q16" s="82"/>
      <c r="R16" s="80"/>
      <c r="S16" s="80"/>
      <c r="T16" s="89"/>
      <c r="U16" s="80"/>
      <c r="V16" s="80"/>
      <c r="W16" s="80"/>
      <c r="X16" s="80"/>
      <c r="Y16" s="129"/>
      <c r="Z16" s="129"/>
    </row>
    <row r="17" spans="2:26" ht="15.75" customHeight="1" thickBot="1" x14ac:dyDescent="0.3">
      <c r="B17" s="72"/>
      <c r="C17" s="114"/>
      <c r="D17" s="11" t="s">
        <v>15</v>
      </c>
      <c r="E17" s="123"/>
      <c r="F17" s="123"/>
      <c r="G17" s="123"/>
      <c r="H17" s="143"/>
      <c r="I17" s="93"/>
      <c r="J17" s="93"/>
      <c r="K17" s="93"/>
      <c r="L17" s="147"/>
      <c r="M17" s="148"/>
      <c r="N17" s="149"/>
      <c r="O17" s="148"/>
      <c r="P17" s="148"/>
      <c r="Q17" s="150"/>
      <c r="R17" s="148"/>
      <c r="S17" s="148"/>
      <c r="T17" s="149"/>
      <c r="U17" s="148"/>
      <c r="V17" s="148"/>
      <c r="W17" s="148"/>
      <c r="X17" s="148"/>
      <c r="Y17" s="127"/>
      <c r="Z17" s="127"/>
    </row>
    <row r="18" spans="2:26" ht="15.75" thickBot="1" x14ac:dyDescent="0.3">
      <c r="B18" s="72">
        <v>3</v>
      </c>
      <c r="C18" s="112" t="s">
        <v>16</v>
      </c>
      <c r="D18" s="10" t="s">
        <v>17</v>
      </c>
      <c r="E18" s="122">
        <v>2200</v>
      </c>
      <c r="F18" s="122">
        <v>2300</v>
      </c>
      <c r="G18" s="122">
        <v>2400</v>
      </c>
      <c r="H18" s="119">
        <f>E18+F18+G18</f>
        <v>6900</v>
      </c>
      <c r="I18" s="91">
        <f>E18+15</f>
        <v>2215</v>
      </c>
      <c r="J18" s="91">
        <f>F18+20</f>
        <v>2320</v>
      </c>
      <c r="K18" s="91">
        <f>G18+25</f>
        <v>2425</v>
      </c>
      <c r="L18" s="94">
        <f>I18+J18+K18</f>
        <v>6960</v>
      </c>
      <c r="M18" s="74"/>
      <c r="N18" s="77"/>
      <c r="O18" s="74"/>
      <c r="P18" s="74"/>
      <c r="Q18" s="77"/>
      <c r="R18" s="74"/>
      <c r="S18" s="74"/>
      <c r="T18" s="77"/>
      <c r="U18" s="74"/>
      <c r="V18" s="74"/>
      <c r="W18" s="74"/>
      <c r="X18" s="74"/>
      <c r="Y18" s="73"/>
      <c r="Z18" s="73"/>
    </row>
    <row r="19" spans="2:26" ht="15.75" thickBot="1" x14ac:dyDescent="0.3">
      <c r="B19" s="72"/>
      <c r="C19" s="114"/>
      <c r="D19" s="11" t="s">
        <v>18</v>
      </c>
      <c r="E19" s="123"/>
      <c r="F19" s="123"/>
      <c r="G19" s="123"/>
      <c r="H19" s="120"/>
      <c r="I19" s="93"/>
      <c r="J19" s="93"/>
      <c r="K19" s="93"/>
      <c r="L19" s="96"/>
      <c r="M19" s="76"/>
      <c r="N19" s="79"/>
      <c r="O19" s="76"/>
      <c r="P19" s="76"/>
      <c r="Q19" s="79"/>
      <c r="R19" s="76"/>
      <c r="S19" s="76"/>
      <c r="T19" s="79"/>
      <c r="U19" s="76"/>
      <c r="V19" s="76"/>
      <c r="W19" s="76"/>
      <c r="X19" s="76"/>
      <c r="Y19" s="73"/>
      <c r="Z19" s="73"/>
    </row>
    <row r="20" spans="2:26" ht="30.75" thickBot="1" x14ac:dyDescent="0.3">
      <c r="B20" s="41">
        <v>4</v>
      </c>
      <c r="C20" s="6" t="s">
        <v>4</v>
      </c>
      <c r="D20" s="15" t="s">
        <v>19</v>
      </c>
      <c r="E20" s="21">
        <v>1600</v>
      </c>
      <c r="F20" s="21">
        <v>1700</v>
      </c>
      <c r="G20" s="21">
        <v>1800</v>
      </c>
      <c r="H20" s="28">
        <f>E20+F20+G20</f>
        <v>5100</v>
      </c>
      <c r="I20" s="36">
        <f>E20+300</f>
        <v>1900</v>
      </c>
      <c r="J20" s="36">
        <f>F20+330</f>
        <v>2030</v>
      </c>
      <c r="K20" s="36">
        <f>G20+350</f>
        <v>2150</v>
      </c>
      <c r="L20" s="29">
        <f>I20+J20+K20</f>
        <v>6080</v>
      </c>
      <c r="M20" s="25"/>
      <c r="N20" s="26"/>
      <c r="O20" s="25"/>
      <c r="P20" s="25"/>
      <c r="Q20" s="26"/>
      <c r="R20" s="25"/>
      <c r="S20" s="25"/>
      <c r="T20" s="26"/>
      <c r="U20" s="25"/>
      <c r="V20" s="25"/>
      <c r="W20" s="25"/>
      <c r="X20" s="25"/>
      <c r="Y20" s="7"/>
      <c r="Z20" s="7"/>
    </row>
    <row r="21" spans="2:26" ht="30.75" thickBot="1" x14ac:dyDescent="0.3">
      <c r="B21" s="72">
        <v>5</v>
      </c>
      <c r="C21" s="9" t="s">
        <v>20</v>
      </c>
      <c r="D21" s="10" t="s">
        <v>21</v>
      </c>
      <c r="E21" s="31">
        <v>850</v>
      </c>
      <c r="F21" s="31">
        <v>870</v>
      </c>
      <c r="G21" s="31">
        <v>900</v>
      </c>
      <c r="H21" s="61">
        <f>E21+F21+G21</f>
        <v>2620</v>
      </c>
      <c r="I21" s="34">
        <f>E21+360</f>
        <v>1210</v>
      </c>
      <c r="J21" s="34">
        <f>F21+400</f>
        <v>1270</v>
      </c>
      <c r="K21" s="34">
        <f>G21+400</f>
        <v>1300</v>
      </c>
      <c r="L21" s="58">
        <f>I21+J21+K21</f>
        <v>3780</v>
      </c>
      <c r="M21" s="64"/>
      <c r="N21" s="66"/>
      <c r="O21" s="64"/>
      <c r="P21" s="64"/>
      <c r="Q21" s="66"/>
      <c r="R21" s="64"/>
      <c r="S21" s="64"/>
      <c r="T21" s="66"/>
      <c r="U21" s="64"/>
      <c r="V21" s="64"/>
      <c r="W21" s="64"/>
      <c r="X21" s="64"/>
      <c r="Y21" s="71"/>
      <c r="Z21" s="71"/>
    </row>
    <row r="22" spans="2:26" ht="29.25" customHeight="1" thickBot="1" x14ac:dyDescent="0.3">
      <c r="B22" s="72"/>
      <c r="C22" s="113" t="s">
        <v>22</v>
      </c>
      <c r="D22" s="14" t="s">
        <v>23</v>
      </c>
      <c r="E22" s="124">
        <v>15</v>
      </c>
      <c r="F22" s="124">
        <v>15</v>
      </c>
      <c r="G22" s="124">
        <v>15</v>
      </c>
      <c r="H22" s="121">
        <f>E22+F22+G22</f>
        <v>45</v>
      </c>
      <c r="I22" s="92">
        <f>E22+60</f>
        <v>75</v>
      </c>
      <c r="J22" s="92">
        <f>F22+60</f>
        <v>75</v>
      </c>
      <c r="K22" s="92">
        <f>G22+60</f>
        <v>75</v>
      </c>
      <c r="L22" s="118">
        <f>I22+J22+K22</f>
        <v>225</v>
      </c>
      <c r="M22" s="80"/>
      <c r="N22" s="82"/>
      <c r="O22" s="80"/>
      <c r="P22" s="80"/>
      <c r="Q22" s="82"/>
      <c r="R22" s="80"/>
      <c r="S22" s="80"/>
      <c r="T22" s="82"/>
      <c r="U22" s="80"/>
      <c r="V22" s="80"/>
      <c r="W22" s="80"/>
      <c r="X22" s="80"/>
      <c r="Y22" s="129"/>
      <c r="Z22" s="129"/>
    </row>
    <row r="23" spans="2:26" ht="15.75" customHeight="1" thickBot="1" x14ac:dyDescent="0.3">
      <c r="B23" s="72"/>
      <c r="C23" s="113"/>
      <c r="D23" s="17" t="s">
        <v>24</v>
      </c>
      <c r="E23" s="124"/>
      <c r="F23" s="124"/>
      <c r="G23" s="124"/>
      <c r="H23" s="141"/>
      <c r="I23" s="92"/>
      <c r="J23" s="92"/>
      <c r="K23" s="92"/>
      <c r="L23" s="145"/>
      <c r="M23" s="134"/>
      <c r="N23" s="137"/>
      <c r="O23" s="134"/>
      <c r="P23" s="134"/>
      <c r="Q23" s="137"/>
      <c r="R23" s="134"/>
      <c r="S23" s="134"/>
      <c r="T23" s="137"/>
      <c r="U23" s="134"/>
      <c r="V23" s="134"/>
      <c r="W23" s="134"/>
      <c r="X23" s="134"/>
      <c r="Y23" s="139"/>
      <c r="Z23" s="139"/>
    </row>
    <row r="24" spans="2:26" ht="15.75" customHeight="1" thickBot="1" x14ac:dyDescent="0.3">
      <c r="B24" s="72"/>
      <c r="C24" s="113"/>
      <c r="D24" s="14" t="s">
        <v>25</v>
      </c>
      <c r="E24" s="124"/>
      <c r="F24" s="124"/>
      <c r="G24" s="124"/>
      <c r="H24" s="142"/>
      <c r="I24" s="92"/>
      <c r="J24" s="92"/>
      <c r="K24" s="92"/>
      <c r="L24" s="146"/>
      <c r="M24" s="135"/>
      <c r="N24" s="138"/>
      <c r="O24" s="135"/>
      <c r="P24" s="135"/>
      <c r="Q24" s="138"/>
      <c r="R24" s="135"/>
      <c r="S24" s="135"/>
      <c r="T24" s="138"/>
      <c r="U24" s="135"/>
      <c r="V24" s="135"/>
      <c r="W24" s="135"/>
      <c r="X24" s="135"/>
      <c r="Y24" s="127"/>
      <c r="Z24" s="127"/>
    </row>
    <row r="25" spans="2:26" ht="16.5" customHeight="1" thickBot="1" x14ac:dyDescent="0.3">
      <c r="B25" s="72"/>
      <c r="C25" s="27" t="s">
        <v>29</v>
      </c>
      <c r="D25" s="17" t="s">
        <v>26</v>
      </c>
      <c r="E25" s="33">
        <v>40</v>
      </c>
      <c r="F25" s="33">
        <v>45</v>
      </c>
      <c r="G25" s="33">
        <v>50</v>
      </c>
      <c r="H25" s="62">
        <f>E25+F25+G25</f>
        <v>135</v>
      </c>
      <c r="I25" s="37">
        <f>E25+100</f>
        <v>140</v>
      </c>
      <c r="J25" s="37">
        <f>F25+100</f>
        <v>145</v>
      </c>
      <c r="K25" s="37">
        <f>G25+100</f>
        <v>150</v>
      </c>
      <c r="L25" s="60">
        <f>I25+J25+K25</f>
        <v>435</v>
      </c>
      <c r="M25" s="68"/>
      <c r="N25" s="69"/>
      <c r="O25" s="68"/>
      <c r="P25" s="68"/>
      <c r="Q25" s="69"/>
      <c r="R25" s="68"/>
      <c r="S25" s="68"/>
      <c r="T25" s="69"/>
      <c r="U25" s="68"/>
      <c r="V25" s="68"/>
      <c r="W25" s="68"/>
      <c r="X25" s="68"/>
      <c r="Y25" s="71"/>
      <c r="Z25" s="71"/>
    </row>
    <row r="26" spans="2:26" ht="30.75" thickBot="1" x14ac:dyDescent="0.3">
      <c r="B26" s="72"/>
      <c r="C26" s="12" t="s">
        <v>27</v>
      </c>
      <c r="D26" s="13" t="s">
        <v>28</v>
      </c>
      <c r="E26" s="32">
        <v>3</v>
      </c>
      <c r="F26" s="32">
        <v>3</v>
      </c>
      <c r="G26" s="32">
        <v>3</v>
      </c>
      <c r="H26" s="63">
        <f>E26+F26+G26</f>
        <v>9</v>
      </c>
      <c r="I26" s="35">
        <f>E26</f>
        <v>3</v>
      </c>
      <c r="J26" s="35">
        <f>F26</f>
        <v>3</v>
      </c>
      <c r="K26" s="35">
        <f>G26</f>
        <v>3</v>
      </c>
      <c r="L26" s="59">
        <f>I26+J26+K26</f>
        <v>9</v>
      </c>
      <c r="M26" s="65"/>
      <c r="N26" s="70"/>
      <c r="O26" s="65"/>
      <c r="P26" s="65"/>
      <c r="Q26" s="70"/>
      <c r="R26" s="65"/>
      <c r="S26" s="65"/>
      <c r="T26" s="70"/>
      <c r="U26" s="65"/>
      <c r="V26" s="65"/>
      <c r="W26" s="65"/>
      <c r="X26" s="65"/>
      <c r="Y26" s="71"/>
      <c r="Z26" s="71"/>
    </row>
    <row r="27" spans="2:26" ht="36.75" thickBot="1" x14ac:dyDescent="0.3">
      <c r="B27" s="72">
        <v>6</v>
      </c>
      <c r="C27" s="112" t="s">
        <v>42</v>
      </c>
      <c r="D27" s="10" t="s">
        <v>43</v>
      </c>
      <c r="E27" s="115"/>
      <c r="F27" s="115"/>
      <c r="G27" s="115"/>
      <c r="H27" s="109"/>
      <c r="I27" s="91">
        <v>1100</v>
      </c>
      <c r="J27" s="91">
        <v>1200</v>
      </c>
      <c r="K27" s="91">
        <v>1250</v>
      </c>
      <c r="L27" s="94">
        <f>I27+J27+K27</f>
        <v>3550</v>
      </c>
      <c r="M27" s="97"/>
      <c r="N27" s="100"/>
      <c r="O27" s="97"/>
      <c r="P27" s="74"/>
      <c r="Q27" s="77"/>
      <c r="R27" s="74"/>
      <c r="S27" s="74"/>
      <c r="T27" s="77"/>
      <c r="U27" s="74"/>
      <c r="V27" s="74"/>
      <c r="W27" s="74"/>
      <c r="X27" s="74"/>
      <c r="Y27" s="73"/>
      <c r="Z27" s="73"/>
    </row>
    <row r="28" spans="2:26" ht="36.75" thickBot="1" x14ac:dyDescent="0.3">
      <c r="B28" s="72"/>
      <c r="C28" s="113"/>
      <c r="D28" s="14" t="s">
        <v>44</v>
      </c>
      <c r="E28" s="116"/>
      <c r="F28" s="116"/>
      <c r="G28" s="116"/>
      <c r="H28" s="110"/>
      <c r="I28" s="92"/>
      <c r="J28" s="92"/>
      <c r="K28" s="92"/>
      <c r="L28" s="95"/>
      <c r="M28" s="98"/>
      <c r="N28" s="101"/>
      <c r="O28" s="98"/>
      <c r="P28" s="75"/>
      <c r="Q28" s="81"/>
      <c r="R28" s="75"/>
      <c r="S28" s="75"/>
      <c r="T28" s="78"/>
      <c r="U28" s="75"/>
      <c r="V28" s="75"/>
      <c r="W28" s="75"/>
      <c r="X28" s="75"/>
      <c r="Y28" s="73"/>
      <c r="Z28" s="73"/>
    </row>
    <row r="29" spans="2:26" ht="15.75" thickBot="1" x14ac:dyDescent="0.3">
      <c r="B29" s="72"/>
      <c r="C29" s="113"/>
      <c r="D29" s="14" t="s">
        <v>45</v>
      </c>
      <c r="E29" s="116"/>
      <c r="F29" s="116"/>
      <c r="G29" s="116"/>
      <c r="H29" s="110"/>
      <c r="I29" s="92"/>
      <c r="J29" s="92"/>
      <c r="K29" s="92"/>
      <c r="L29" s="95"/>
      <c r="M29" s="98"/>
      <c r="N29" s="101"/>
      <c r="O29" s="98"/>
      <c r="P29" s="75"/>
      <c r="Q29" s="81"/>
      <c r="R29" s="75"/>
      <c r="S29" s="75"/>
      <c r="T29" s="78"/>
      <c r="U29" s="75"/>
      <c r="V29" s="75"/>
      <c r="W29" s="75"/>
      <c r="X29" s="75"/>
      <c r="Y29" s="73"/>
      <c r="Z29" s="73"/>
    </row>
    <row r="30" spans="2:26" ht="24.75" thickBot="1" x14ac:dyDescent="0.3">
      <c r="B30" s="72"/>
      <c r="C30" s="114"/>
      <c r="D30" s="11" t="s">
        <v>46</v>
      </c>
      <c r="E30" s="117"/>
      <c r="F30" s="117"/>
      <c r="G30" s="117"/>
      <c r="H30" s="111"/>
      <c r="I30" s="93"/>
      <c r="J30" s="93"/>
      <c r="K30" s="93"/>
      <c r="L30" s="96"/>
      <c r="M30" s="99"/>
      <c r="N30" s="102"/>
      <c r="O30" s="99"/>
      <c r="P30" s="76"/>
      <c r="Q30" s="90"/>
      <c r="R30" s="76"/>
      <c r="S30" s="76"/>
      <c r="T30" s="79"/>
      <c r="U30" s="76"/>
      <c r="V30" s="76"/>
      <c r="W30" s="76"/>
      <c r="X30" s="76"/>
      <c r="Y30" s="73"/>
      <c r="Z30" s="73"/>
    </row>
    <row r="31" spans="2:26" ht="15.75" thickBot="1" x14ac:dyDescent="0.3">
      <c r="B31" s="72">
        <v>7</v>
      </c>
      <c r="C31" s="103" t="s">
        <v>47</v>
      </c>
      <c r="D31" s="18" t="s">
        <v>48</v>
      </c>
      <c r="E31" s="106"/>
      <c r="F31" s="106"/>
      <c r="G31" s="106"/>
      <c r="H31" s="109"/>
      <c r="I31" s="91">
        <v>20</v>
      </c>
      <c r="J31" s="91">
        <v>20</v>
      </c>
      <c r="K31" s="91">
        <v>20</v>
      </c>
      <c r="L31" s="94">
        <f>I31+J31+K31</f>
        <v>60</v>
      </c>
      <c r="M31" s="97"/>
      <c r="N31" s="100"/>
      <c r="O31" s="97"/>
      <c r="P31" s="74"/>
      <c r="Q31" s="77"/>
      <c r="R31" s="74"/>
      <c r="S31" s="74"/>
      <c r="T31" s="77"/>
      <c r="U31" s="74"/>
      <c r="V31" s="74"/>
      <c r="W31" s="74"/>
      <c r="X31" s="74"/>
      <c r="Y31" s="73"/>
      <c r="Z31" s="73"/>
    </row>
    <row r="32" spans="2:26" ht="15.75" thickBot="1" x14ac:dyDescent="0.3">
      <c r="B32" s="72"/>
      <c r="C32" s="104"/>
      <c r="D32" s="19" t="s">
        <v>49</v>
      </c>
      <c r="E32" s="107"/>
      <c r="F32" s="107"/>
      <c r="G32" s="107"/>
      <c r="H32" s="110"/>
      <c r="I32" s="92"/>
      <c r="J32" s="92"/>
      <c r="K32" s="92"/>
      <c r="L32" s="95"/>
      <c r="M32" s="98"/>
      <c r="N32" s="101"/>
      <c r="O32" s="98"/>
      <c r="P32" s="75"/>
      <c r="Q32" s="81"/>
      <c r="R32" s="75"/>
      <c r="S32" s="75"/>
      <c r="T32" s="78"/>
      <c r="U32" s="75"/>
      <c r="V32" s="75"/>
      <c r="W32" s="75"/>
      <c r="X32" s="75"/>
      <c r="Y32" s="73"/>
      <c r="Z32" s="73"/>
    </row>
    <row r="33" spans="2:26" ht="15.75" thickBot="1" x14ac:dyDescent="0.3">
      <c r="B33" s="72"/>
      <c r="C33" s="104"/>
      <c r="D33" s="19" t="s">
        <v>50</v>
      </c>
      <c r="E33" s="107"/>
      <c r="F33" s="107"/>
      <c r="G33" s="107"/>
      <c r="H33" s="110"/>
      <c r="I33" s="92"/>
      <c r="J33" s="92"/>
      <c r="K33" s="92"/>
      <c r="L33" s="95"/>
      <c r="M33" s="98"/>
      <c r="N33" s="101"/>
      <c r="O33" s="98"/>
      <c r="P33" s="75"/>
      <c r="Q33" s="81"/>
      <c r="R33" s="75"/>
      <c r="S33" s="75"/>
      <c r="T33" s="78"/>
      <c r="U33" s="75"/>
      <c r="V33" s="75"/>
      <c r="W33" s="75"/>
      <c r="X33" s="75"/>
      <c r="Y33" s="73"/>
      <c r="Z33" s="73"/>
    </row>
    <row r="34" spans="2:26" ht="15.75" thickBot="1" x14ac:dyDescent="0.3">
      <c r="B34" s="72"/>
      <c r="C34" s="104"/>
      <c r="D34" s="19" t="s">
        <v>28</v>
      </c>
      <c r="E34" s="107"/>
      <c r="F34" s="107"/>
      <c r="G34" s="107"/>
      <c r="H34" s="110"/>
      <c r="I34" s="92"/>
      <c r="J34" s="92"/>
      <c r="K34" s="92"/>
      <c r="L34" s="95"/>
      <c r="M34" s="98"/>
      <c r="N34" s="101"/>
      <c r="O34" s="98"/>
      <c r="P34" s="75"/>
      <c r="Q34" s="81"/>
      <c r="R34" s="75"/>
      <c r="S34" s="75"/>
      <c r="T34" s="78"/>
      <c r="U34" s="75"/>
      <c r="V34" s="75"/>
      <c r="W34" s="75"/>
      <c r="X34" s="75"/>
      <c r="Y34" s="73"/>
      <c r="Z34" s="73"/>
    </row>
    <row r="35" spans="2:26" ht="15.75" thickBot="1" x14ac:dyDescent="0.3">
      <c r="B35" s="72"/>
      <c r="C35" s="104"/>
      <c r="D35" s="19" t="s">
        <v>51</v>
      </c>
      <c r="E35" s="107"/>
      <c r="F35" s="107"/>
      <c r="G35" s="107"/>
      <c r="H35" s="110"/>
      <c r="I35" s="92"/>
      <c r="J35" s="92"/>
      <c r="K35" s="92"/>
      <c r="L35" s="95"/>
      <c r="M35" s="98"/>
      <c r="N35" s="101"/>
      <c r="O35" s="98"/>
      <c r="P35" s="75"/>
      <c r="Q35" s="81"/>
      <c r="R35" s="75"/>
      <c r="S35" s="75"/>
      <c r="T35" s="78"/>
      <c r="U35" s="75"/>
      <c r="V35" s="75"/>
      <c r="W35" s="75"/>
      <c r="X35" s="75"/>
      <c r="Y35" s="73"/>
      <c r="Z35" s="73"/>
    </row>
    <row r="36" spans="2:26" ht="15.75" thickBot="1" x14ac:dyDescent="0.3">
      <c r="B36" s="72"/>
      <c r="C36" s="104"/>
      <c r="D36" s="19" t="s">
        <v>52</v>
      </c>
      <c r="E36" s="107"/>
      <c r="F36" s="107"/>
      <c r="G36" s="107"/>
      <c r="H36" s="110"/>
      <c r="I36" s="92"/>
      <c r="J36" s="92"/>
      <c r="K36" s="92"/>
      <c r="L36" s="95"/>
      <c r="M36" s="98"/>
      <c r="N36" s="101"/>
      <c r="O36" s="98"/>
      <c r="P36" s="75"/>
      <c r="Q36" s="81"/>
      <c r="R36" s="75"/>
      <c r="S36" s="75"/>
      <c r="T36" s="78"/>
      <c r="U36" s="75"/>
      <c r="V36" s="75"/>
      <c r="W36" s="75"/>
      <c r="X36" s="75"/>
      <c r="Y36" s="73"/>
      <c r="Z36" s="73"/>
    </row>
    <row r="37" spans="2:26" ht="15.75" thickBot="1" x14ac:dyDescent="0.3">
      <c r="B37" s="72"/>
      <c r="C37" s="104"/>
      <c r="D37" s="19" t="s">
        <v>53</v>
      </c>
      <c r="E37" s="107"/>
      <c r="F37" s="107"/>
      <c r="G37" s="107"/>
      <c r="H37" s="110"/>
      <c r="I37" s="92"/>
      <c r="J37" s="92"/>
      <c r="K37" s="92"/>
      <c r="L37" s="95"/>
      <c r="M37" s="98"/>
      <c r="N37" s="101"/>
      <c r="O37" s="98"/>
      <c r="P37" s="75"/>
      <c r="Q37" s="81"/>
      <c r="R37" s="75"/>
      <c r="S37" s="75"/>
      <c r="T37" s="78"/>
      <c r="U37" s="75"/>
      <c r="V37" s="75"/>
      <c r="W37" s="75"/>
      <c r="X37" s="75"/>
      <c r="Y37" s="73"/>
      <c r="Z37" s="73"/>
    </row>
    <row r="38" spans="2:26" ht="15.75" thickBot="1" x14ac:dyDescent="0.3">
      <c r="B38" s="72"/>
      <c r="C38" s="104"/>
      <c r="D38" s="19" t="s">
        <v>54</v>
      </c>
      <c r="E38" s="107"/>
      <c r="F38" s="107"/>
      <c r="G38" s="107"/>
      <c r="H38" s="110"/>
      <c r="I38" s="92"/>
      <c r="J38" s="92"/>
      <c r="K38" s="92"/>
      <c r="L38" s="95"/>
      <c r="M38" s="98"/>
      <c r="N38" s="101"/>
      <c r="O38" s="98"/>
      <c r="P38" s="75"/>
      <c r="Q38" s="81"/>
      <c r="R38" s="75"/>
      <c r="S38" s="75"/>
      <c r="T38" s="78"/>
      <c r="U38" s="75"/>
      <c r="V38" s="75"/>
      <c r="W38" s="75"/>
      <c r="X38" s="75"/>
      <c r="Y38" s="73"/>
      <c r="Z38" s="73"/>
    </row>
    <row r="39" spans="2:26" ht="15.75" thickBot="1" x14ac:dyDescent="0.3">
      <c r="B39" s="72"/>
      <c r="C39" s="104"/>
      <c r="D39" s="19" t="s">
        <v>55</v>
      </c>
      <c r="E39" s="107"/>
      <c r="F39" s="107"/>
      <c r="G39" s="107"/>
      <c r="H39" s="110"/>
      <c r="I39" s="92"/>
      <c r="J39" s="92"/>
      <c r="K39" s="92"/>
      <c r="L39" s="95"/>
      <c r="M39" s="98"/>
      <c r="N39" s="101"/>
      <c r="O39" s="98"/>
      <c r="P39" s="75"/>
      <c r="Q39" s="81"/>
      <c r="R39" s="75"/>
      <c r="S39" s="75"/>
      <c r="T39" s="78"/>
      <c r="U39" s="75"/>
      <c r="V39" s="75"/>
      <c r="W39" s="75"/>
      <c r="X39" s="75"/>
      <c r="Y39" s="73"/>
      <c r="Z39" s="73"/>
    </row>
    <row r="40" spans="2:26" ht="15.75" thickBot="1" x14ac:dyDescent="0.3">
      <c r="B40" s="72"/>
      <c r="C40" s="104"/>
      <c r="D40" s="19" t="s">
        <v>56</v>
      </c>
      <c r="E40" s="107"/>
      <c r="F40" s="107"/>
      <c r="G40" s="107"/>
      <c r="H40" s="110"/>
      <c r="I40" s="92"/>
      <c r="J40" s="92"/>
      <c r="K40" s="92"/>
      <c r="L40" s="95"/>
      <c r="M40" s="98"/>
      <c r="N40" s="101"/>
      <c r="O40" s="98"/>
      <c r="P40" s="75"/>
      <c r="Q40" s="81"/>
      <c r="R40" s="75"/>
      <c r="S40" s="75"/>
      <c r="T40" s="78"/>
      <c r="U40" s="75"/>
      <c r="V40" s="75"/>
      <c r="W40" s="75"/>
      <c r="X40" s="75"/>
      <c r="Y40" s="73"/>
      <c r="Z40" s="73"/>
    </row>
    <row r="41" spans="2:26" ht="24.75" thickBot="1" x14ac:dyDescent="0.3">
      <c r="B41" s="72"/>
      <c r="C41" s="104"/>
      <c r="D41" s="19" t="s">
        <v>57</v>
      </c>
      <c r="E41" s="107"/>
      <c r="F41" s="107"/>
      <c r="G41" s="107"/>
      <c r="H41" s="110"/>
      <c r="I41" s="92"/>
      <c r="J41" s="92"/>
      <c r="K41" s="92"/>
      <c r="L41" s="95"/>
      <c r="M41" s="98"/>
      <c r="N41" s="101"/>
      <c r="O41" s="98"/>
      <c r="P41" s="75"/>
      <c r="Q41" s="81"/>
      <c r="R41" s="75"/>
      <c r="S41" s="75"/>
      <c r="T41" s="78"/>
      <c r="U41" s="75"/>
      <c r="V41" s="75"/>
      <c r="W41" s="75"/>
      <c r="X41" s="75"/>
      <c r="Y41" s="73"/>
      <c r="Z41" s="73"/>
    </row>
    <row r="42" spans="2:26" ht="15.75" thickBot="1" x14ac:dyDescent="0.3">
      <c r="B42" s="72"/>
      <c r="C42" s="104"/>
      <c r="D42" s="19" t="s">
        <v>58</v>
      </c>
      <c r="E42" s="107"/>
      <c r="F42" s="107"/>
      <c r="G42" s="107"/>
      <c r="H42" s="110"/>
      <c r="I42" s="92"/>
      <c r="J42" s="92"/>
      <c r="K42" s="92"/>
      <c r="L42" s="95"/>
      <c r="M42" s="98"/>
      <c r="N42" s="101"/>
      <c r="O42" s="98"/>
      <c r="P42" s="75"/>
      <c r="Q42" s="81"/>
      <c r="R42" s="75"/>
      <c r="S42" s="75"/>
      <c r="T42" s="78"/>
      <c r="U42" s="75"/>
      <c r="V42" s="75"/>
      <c r="W42" s="75"/>
      <c r="X42" s="75"/>
      <c r="Y42" s="73"/>
      <c r="Z42" s="73"/>
    </row>
    <row r="43" spans="2:26" ht="15.75" thickBot="1" x14ac:dyDescent="0.3">
      <c r="B43" s="72"/>
      <c r="C43" s="104"/>
      <c r="D43" s="19" t="s">
        <v>59</v>
      </c>
      <c r="E43" s="107"/>
      <c r="F43" s="107"/>
      <c r="G43" s="107"/>
      <c r="H43" s="110"/>
      <c r="I43" s="92"/>
      <c r="J43" s="92"/>
      <c r="K43" s="92"/>
      <c r="L43" s="95"/>
      <c r="M43" s="98"/>
      <c r="N43" s="101"/>
      <c r="O43" s="98"/>
      <c r="P43" s="75"/>
      <c r="Q43" s="81"/>
      <c r="R43" s="75"/>
      <c r="S43" s="75"/>
      <c r="T43" s="78"/>
      <c r="U43" s="75"/>
      <c r="V43" s="75"/>
      <c r="W43" s="75"/>
      <c r="X43" s="75"/>
      <c r="Y43" s="73"/>
      <c r="Z43" s="73"/>
    </row>
    <row r="44" spans="2:26" ht="15.75" thickBot="1" x14ac:dyDescent="0.3">
      <c r="B44" s="72"/>
      <c r="C44" s="104"/>
      <c r="D44" s="19" t="s">
        <v>60</v>
      </c>
      <c r="E44" s="107"/>
      <c r="F44" s="107"/>
      <c r="G44" s="107"/>
      <c r="H44" s="110"/>
      <c r="I44" s="92"/>
      <c r="J44" s="92"/>
      <c r="K44" s="92"/>
      <c r="L44" s="95"/>
      <c r="M44" s="98"/>
      <c r="N44" s="101"/>
      <c r="O44" s="98"/>
      <c r="P44" s="75"/>
      <c r="Q44" s="81"/>
      <c r="R44" s="75"/>
      <c r="S44" s="75"/>
      <c r="T44" s="78"/>
      <c r="U44" s="75"/>
      <c r="V44" s="75"/>
      <c r="W44" s="75"/>
      <c r="X44" s="75"/>
      <c r="Y44" s="73"/>
      <c r="Z44" s="73"/>
    </row>
    <row r="45" spans="2:26" ht="15.75" thickBot="1" x14ac:dyDescent="0.3">
      <c r="B45" s="72"/>
      <c r="C45" s="104"/>
      <c r="D45" s="19" t="s">
        <v>61</v>
      </c>
      <c r="E45" s="107"/>
      <c r="F45" s="107"/>
      <c r="G45" s="107"/>
      <c r="H45" s="110"/>
      <c r="I45" s="92"/>
      <c r="J45" s="92"/>
      <c r="K45" s="92"/>
      <c r="L45" s="95"/>
      <c r="M45" s="98"/>
      <c r="N45" s="101"/>
      <c r="O45" s="98"/>
      <c r="P45" s="75"/>
      <c r="Q45" s="81"/>
      <c r="R45" s="75"/>
      <c r="S45" s="75"/>
      <c r="T45" s="78"/>
      <c r="U45" s="75"/>
      <c r="V45" s="75"/>
      <c r="W45" s="75"/>
      <c r="X45" s="75"/>
      <c r="Y45" s="73"/>
      <c r="Z45" s="73"/>
    </row>
    <row r="46" spans="2:26" ht="15.75" thickBot="1" x14ac:dyDescent="0.3">
      <c r="B46" s="72"/>
      <c r="C46" s="104"/>
      <c r="D46" s="19" t="s">
        <v>62</v>
      </c>
      <c r="E46" s="107"/>
      <c r="F46" s="107"/>
      <c r="G46" s="107"/>
      <c r="H46" s="110"/>
      <c r="I46" s="92"/>
      <c r="J46" s="92"/>
      <c r="K46" s="92"/>
      <c r="L46" s="95"/>
      <c r="M46" s="98"/>
      <c r="N46" s="101"/>
      <c r="O46" s="98"/>
      <c r="P46" s="75"/>
      <c r="Q46" s="81"/>
      <c r="R46" s="75"/>
      <c r="S46" s="75"/>
      <c r="T46" s="78"/>
      <c r="U46" s="75"/>
      <c r="V46" s="75"/>
      <c r="W46" s="75"/>
      <c r="X46" s="75"/>
      <c r="Y46" s="73"/>
      <c r="Z46" s="73"/>
    </row>
    <row r="47" spans="2:26" ht="15.75" thickBot="1" x14ac:dyDescent="0.3">
      <c r="B47" s="72"/>
      <c r="C47" s="104"/>
      <c r="D47" s="19" t="s">
        <v>63</v>
      </c>
      <c r="E47" s="107"/>
      <c r="F47" s="107"/>
      <c r="G47" s="107"/>
      <c r="H47" s="110"/>
      <c r="I47" s="92"/>
      <c r="J47" s="92"/>
      <c r="K47" s="92"/>
      <c r="L47" s="95"/>
      <c r="M47" s="98"/>
      <c r="N47" s="101"/>
      <c r="O47" s="98"/>
      <c r="P47" s="75"/>
      <c r="Q47" s="81"/>
      <c r="R47" s="75"/>
      <c r="S47" s="75"/>
      <c r="T47" s="78"/>
      <c r="U47" s="75"/>
      <c r="V47" s="75"/>
      <c r="W47" s="75"/>
      <c r="X47" s="75"/>
      <c r="Y47" s="73"/>
      <c r="Z47" s="73"/>
    </row>
    <row r="48" spans="2:26" ht="15.75" thickBot="1" x14ac:dyDescent="0.3">
      <c r="B48" s="72"/>
      <c r="C48" s="104"/>
      <c r="D48" s="19" t="s">
        <v>64</v>
      </c>
      <c r="E48" s="107"/>
      <c r="F48" s="107"/>
      <c r="G48" s="107"/>
      <c r="H48" s="110"/>
      <c r="I48" s="92"/>
      <c r="J48" s="92"/>
      <c r="K48" s="92"/>
      <c r="L48" s="95"/>
      <c r="M48" s="98"/>
      <c r="N48" s="101"/>
      <c r="O48" s="98"/>
      <c r="P48" s="75"/>
      <c r="Q48" s="81"/>
      <c r="R48" s="75"/>
      <c r="S48" s="75"/>
      <c r="T48" s="78"/>
      <c r="U48" s="75"/>
      <c r="V48" s="75"/>
      <c r="W48" s="75"/>
      <c r="X48" s="75"/>
      <c r="Y48" s="73"/>
      <c r="Z48" s="73"/>
    </row>
    <row r="49" spans="2:26" ht="15.75" thickBot="1" x14ac:dyDescent="0.3">
      <c r="B49" s="72"/>
      <c r="C49" s="105"/>
      <c r="D49" s="20" t="s">
        <v>65</v>
      </c>
      <c r="E49" s="108"/>
      <c r="F49" s="108"/>
      <c r="G49" s="108"/>
      <c r="H49" s="111"/>
      <c r="I49" s="93"/>
      <c r="J49" s="93"/>
      <c r="K49" s="93"/>
      <c r="L49" s="96"/>
      <c r="M49" s="99"/>
      <c r="N49" s="102"/>
      <c r="O49" s="99"/>
      <c r="P49" s="76"/>
      <c r="Q49" s="90"/>
      <c r="R49" s="76"/>
      <c r="S49" s="76"/>
      <c r="T49" s="79"/>
      <c r="U49" s="76"/>
      <c r="V49" s="76"/>
      <c r="W49" s="76"/>
      <c r="X49" s="76"/>
      <c r="Y49" s="73"/>
      <c r="Z49" s="73"/>
    </row>
    <row r="50" spans="2:26" ht="21" thickBot="1" x14ac:dyDescent="0.3">
      <c r="C50" s="1"/>
      <c r="D50" s="56" t="s">
        <v>81</v>
      </c>
      <c r="E50" s="57">
        <f>E8+E9+E10+E16+E18+E20+E21+E22+E25+E26</f>
        <v>18558</v>
      </c>
      <c r="F50" s="57">
        <f>F8+F9+F10+F16+F18+F20+F21+F22+F25+F26</f>
        <v>19058</v>
      </c>
      <c r="G50" s="57">
        <f>G8+G9+G10+G16+G18+G20+G21+G22+G25+G26</f>
        <v>19518</v>
      </c>
      <c r="H50" s="57">
        <f>H8+H10+H18+H20+H21</f>
        <v>55520</v>
      </c>
      <c r="I50" s="57">
        <f>I8+I9+I10+I16+I18+I20+I21+I22+I25+I26+I31+I27</f>
        <v>20533</v>
      </c>
      <c r="J50" s="57">
        <f>J8+J9+J10+J16+J18+J20+J21+J22+J25+J26+J27+J31</f>
        <v>21218</v>
      </c>
      <c r="K50" s="57">
        <f>K8+K9+K10+K16+K18+K20+K21+K22+K25+K26+K31+K27</f>
        <v>21763</v>
      </c>
      <c r="L50" s="57">
        <f>L8+L10+L18+L20+L21+L27+L31</f>
        <v>61375</v>
      </c>
      <c r="M50" s="38"/>
      <c r="N50" s="39"/>
      <c r="O50" s="38"/>
      <c r="P50" s="38"/>
      <c r="Q50" s="38"/>
      <c r="R50" s="38"/>
      <c r="S50" s="40"/>
      <c r="T50" s="40"/>
      <c r="U50" s="40"/>
      <c r="V50" s="40"/>
      <c r="W50" s="40"/>
      <c r="X50" s="40"/>
      <c r="Y50" s="16"/>
      <c r="Z50" s="16"/>
    </row>
    <row r="51" spans="2:26" ht="18" customHeight="1" x14ac:dyDescent="0.25">
      <c r="C51" s="42"/>
      <c r="D51" s="87"/>
      <c r="E51" s="87"/>
      <c r="F51" s="87"/>
      <c r="G51" s="43"/>
      <c r="H51" s="88"/>
      <c r="I51" s="88"/>
      <c r="J51" s="88"/>
      <c r="N51" s="2"/>
    </row>
    <row r="52" spans="2:26" ht="18.75" customHeight="1" x14ac:dyDescent="0.25">
      <c r="C52" s="44"/>
      <c r="D52" s="4"/>
      <c r="E52" s="4"/>
      <c r="F52" s="4"/>
      <c r="G52" s="3"/>
      <c r="H52" s="44"/>
      <c r="I52" s="44"/>
      <c r="J52" s="44"/>
      <c r="N52" s="2"/>
    </row>
    <row r="53" spans="2:26" ht="21.75" customHeight="1" x14ac:dyDescent="0.25">
      <c r="C53" s="42"/>
      <c r="D53" s="45"/>
      <c r="E53" s="45"/>
      <c r="F53" s="45"/>
      <c r="G53" s="44"/>
      <c r="H53" s="45"/>
      <c r="I53" s="45"/>
      <c r="J53" s="45"/>
      <c r="N53" s="2"/>
    </row>
    <row r="54" spans="2:26" ht="20.25" x14ac:dyDescent="0.25">
      <c r="C54" s="46"/>
      <c r="D54" s="44"/>
      <c r="E54" s="44"/>
      <c r="F54" s="44"/>
      <c r="G54" s="47"/>
      <c r="H54" s="44"/>
      <c r="I54" s="44"/>
      <c r="J54" s="44"/>
    </row>
    <row r="55" spans="2:26" x14ac:dyDescent="0.25">
      <c r="C55" s="5"/>
      <c r="D55" s="5"/>
      <c r="E55" s="5"/>
      <c r="F55" s="5"/>
      <c r="G55" s="5"/>
      <c r="H55" s="5"/>
      <c r="I55" s="5"/>
      <c r="J55" s="5"/>
    </row>
  </sheetData>
  <mergeCells count="158">
    <mergeCell ref="H22:H24"/>
    <mergeCell ref="L22:L24"/>
    <mergeCell ref="X22:X24"/>
    <mergeCell ref="W22:W24"/>
    <mergeCell ref="V22:V24"/>
    <mergeCell ref="U22:U24"/>
    <mergeCell ref="T22:T24"/>
    <mergeCell ref="S22:S24"/>
    <mergeCell ref="R22:R24"/>
    <mergeCell ref="Q22:Q24"/>
    <mergeCell ref="P22:P24"/>
    <mergeCell ref="O22:O24"/>
    <mergeCell ref="N22:N24"/>
    <mergeCell ref="M22:M24"/>
    <mergeCell ref="L10:L15"/>
    <mergeCell ref="L16:L17"/>
    <mergeCell ref="O16:O17"/>
    <mergeCell ref="N16:N17"/>
    <mergeCell ref="M16:M17"/>
    <mergeCell ref="Z16:Z17"/>
    <mergeCell ref="Y16:Y17"/>
    <mergeCell ref="X16:X17"/>
    <mergeCell ref="W16:W17"/>
    <mergeCell ref="V16:V17"/>
    <mergeCell ref="U16:U17"/>
    <mergeCell ref="T16:T17"/>
    <mergeCell ref="S16:S17"/>
    <mergeCell ref="R16:R17"/>
    <mergeCell ref="Q16:Q17"/>
    <mergeCell ref="P16:P17"/>
    <mergeCell ref="M10:M15"/>
    <mergeCell ref="N10:N15"/>
    <mergeCell ref="O10:O15"/>
    <mergeCell ref="P10:P15"/>
    <mergeCell ref="Q10:Q15"/>
    <mergeCell ref="R10:R15"/>
    <mergeCell ref="S10:S15"/>
    <mergeCell ref="T10:T15"/>
    <mergeCell ref="U10:U15"/>
    <mergeCell ref="D4:D5"/>
    <mergeCell ref="E4:G5"/>
    <mergeCell ref="C18:C19"/>
    <mergeCell ref="E18:E19"/>
    <mergeCell ref="F18:F19"/>
    <mergeCell ref="G18:G19"/>
    <mergeCell ref="C22:C24"/>
    <mergeCell ref="E22:E24"/>
    <mergeCell ref="F22:F24"/>
    <mergeCell ref="G22:G24"/>
    <mergeCell ref="C10:C15"/>
    <mergeCell ref="E10:E15"/>
    <mergeCell ref="F10:F15"/>
    <mergeCell ref="G10:G15"/>
    <mergeCell ref="C16:C17"/>
    <mergeCell ref="E16:E17"/>
    <mergeCell ref="F16:F17"/>
    <mergeCell ref="G16:G17"/>
    <mergeCell ref="I22:I24"/>
    <mergeCell ref="J22:J24"/>
    <mergeCell ref="K22:K24"/>
    <mergeCell ref="L4:L5"/>
    <mergeCell ref="L18:L19"/>
    <mergeCell ref="H18:H19"/>
    <mergeCell ref="I10:I15"/>
    <mergeCell ref="J10:J15"/>
    <mergeCell ref="K10:K15"/>
    <mergeCell ref="I16:I17"/>
    <mergeCell ref="J16:J17"/>
    <mergeCell ref="K16:K17"/>
    <mergeCell ref="I18:I19"/>
    <mergeCell ref="J18:J19"/>
    <mergeCell ref="I4:K5"/>
    <mergeCell ref="H4:H5"/>
    <mergeCell ref="H10:H15"/>
    <mergeCell ref="H16:H17"/>
    <mergeCell ref="C31:C49"/>
    <mergeCell ref="E31:E49"/>
    <mergeCell ref="F31:F49"/>
    <mergeCell ref="G31:G49"/>
    <mergeCell ref="H31:H49"/>
    <mergeCell ref="I31:I49"/>
    <mergeCell ref="J31:J49"/>
    <mergeCell ref="C27:C30"/>
    <mergeCell ref="E27:E30"/>
    <mergeCell ref="F27:F30"/>
    <mergeCell ref="G27:G30"/>
    <mergeCell ref="H27:H30"/>
    <mergeCell ref="I27:I30"/>
    <mergeCell ref="K31:K49"/>
    <mergeCell ref="L31:L49"/>
    <mergeCell ref="J27:J30"/>
    <mergeCell ref="K27:K30"/>
    <mergeCell ref="L27:L30"/>
    <mergeCell ref="K18:K19"/>
    <mergeCell ref="M27:M30"/>
    <mergeCell ref="N27:N30"/>
    <mergeCell ref="O27:O30"/>
    <mergeCell ref="M31:M49"/>
    <mergeCell ref="N31:N49"/>
    <mergeCell ref="O31:O49"/>
    <mergeCell ref="M18:M19"/>
    <mergeCell ref="N18:N19"/>
    <mergeCell ref="O18:O19"/>
    <mergeCell ref="P31:P49"/>
    <mergeCell ref="R31:R49"/>
    <mergeCell ref="P18:P19"/>
    <mergeCell ref="R18:R19"/>
    <mergeCell ref="Q18:Q19"/>
    <mergeCell ref="Q31:Q49"/>
    <mergeCell ref="Q27:Q30"/>
    <mergeCell ref="S4:U5"/>
    <mergeCell ref="P4:R5"/>
    <mergeCell ref="M4:O5"/>
    <mergeCell ref="D2:X2"/>
    <mergeCell ref="D51:F51"/>
    <mergeCell ref="H51:J51"/>
    <mergeCell ref="C4:C5"/>
    <mergeCell ref="X18:X19"/>
    <mergeCell ref="W18:W19"/>
    <mergeCell ref="V18:V19"/>
    <mergeCell ref="U31:U49"/>
    <mergeCell ref="T31:T49"/>
    <mergeCell ref="S31:S49"/>
    <mergeCell ref="X31:X49"/>
    <mergeCell ref="W31:W49"/>
    <mergeCell ref="Y4:Z5"/>
    <mergeCell ref="Z27:Z30"/>
    <mergeCell ref="Y27:Y30"/>
    <mergeCell ref="Z18:Z19"/>
    <mergeCell ref="Y18:Y19"/>
    <mergeCell ref="V4:X5"/>
    <mergeCell ref="X27:X30"/>
    <mergeCell ref="W27:W30"/>
    <mergeCell ref="V27:V30"/>
    <mergeCell ref="V10:V15"/>
    <mergeCell ref="W10:W15"/>
    <mergeCell ref="X10:X15"/>
    <mergeCell ref="Y10:Y15"/>
    <mergeCell ref="Z10:Z15"/>
    <mergeCell ref="Z22:Z24"/>
    <mergeCell ref="Y22:Y24"/>
    <mergeCell ref="B31:B49"/>
    <mergeCell ref="Z31:Z49"/>
    <mergeCell ref="Y31:Y49"/>
    <mergeCell ref="B18:B19"/>
    <mergeCell ref="B10:B17"/>
    <mergeCell ref="B8:B9"/>
    <mergeCell ref="B21:B26"/>
    <mergeCell ref="B27:B30"/>
    <mergeCell ref="V31:V49"/>
    <mergeCell ref="U27:U30"/>
    <mergeCell ref="T27:T30"/>
    <mergeCell ref="S27:S30"/>
    <mergeCell ref="U18:U19"/>
    <mergeCell ref="T18:T19"/>
    <mergeCell ref="S18:S19"/>
    <mergeCell ref="P27:P30"/>
    <mergeCell ref="R27:R30"/>
  </mergeCells>
  <pageMargins left="0.23622047244094491" right="0.23622047244094491" top="0.74803149606299213" bottom="0.74803149606299213" header="0.31496062992125984" footer="0.31496062992125984"/>
  <pageSetup paperSize="9" scale="46" orientation="landscape" r:id="rId1"/>
  <headerFooter>
    <oddHeader>&amp;R&amp;16Załącznik  do Formularza ofertowego</oddHeader>
    <oddFooter>&amp;C&amp;16Oświadczenie należy podpisać kwalifikowanym podpisem elektronicznym przez osoby uprawnione do reprezentacji podmiotu składającego ten dokument.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4"/>
  <sheetViews>
    <sheetView view="pageLayout" topLeftCell="C1" zoomScaleNormal="100" workbookViewId="0">
      <selection activeCell="N14" sqref="N14"/>
    </sheetView>
  </sheetViews>
  <sheetFormatPr defaultRowHeight="15" x14ac:dyDescent="0.25"/>
  <cols>
    <col min="2" max="2" width="36.85546875" customWidth="1"/>
    <col min="3" max="3" width="14.85546875" customWidth="1"/>
    <col min="4" max="4" width="15" customWidth="1"/>
    <col min="5" max="5" width="16" customWidth="1"/>
    <col min="6" max="6" width="25.28515625" customWidth="1"/>
    <col min="7" max="7" width="14.42578125" customWidth="1"/>
    <col min="8" max="8" width="13.85546875" customWidth="1"/>
    <col min="9" max="9" width="18.140625" customWidth="1"/>
  </cols>
  <sheetData>
    <row r="2" spans="2:9" ht="20.25" x14ac:dyDescent="0.3">
      <c r="B2" s="30" t="s">
        <v>83</v>
      </c>
      <c r="C2" s="86" t="s">
        <v>97</v>
      </c>
      <c r="D2" s="86"/>
      <c r="E2" s="86"/>
      <c r="F2" s="86"/>
      <c r="G2" s="86"/>
      <c r="H2" s="86"/>
      <c r="I2" s="86"/>
    </row>
    <row r="3" spans="2:9" ht="18" customHeight="1" thickBot="1" x14ac:dyDescent="0.35">
      <c r="B3" s="30"/>
      <c r="C3" s="53"/>
      <c r="D3" s="53"/>
      <c r="E3" s="53"/>
      <c r="F3" s="53"/>
      <c r="G3" s="53"/>
      <c r="H3" s="53"/>
      <c r="I3" s="53"/>
    </row>
    <row r="4" spans="2:9" ht="32.25" thickBot="1" x14ac:dyDescent="0.3">
      <c r="B4" s="52"/>
      <c r="C4" s="131" t="s">
        <v>85</v>
      </c>
      <c r="D4" s="131"/>
      <c r="E4" s="131"/>
      <c r="F4" s="50" t="s">
        <v>87</v>
      </c>
      <c r="G4" s="132" t="s">
        <v>88</v>
      </c>
      <c r="H4" s="132"/>
      <c r="I4" s="132"/>
    </row>
    <row r="5" spans="2:9" ht="16.5" thickBot="1" x14ac:dyDescent="0.3">
      <c r="B5" s="36" t="s">
        <v>32</v>
      </c>
      <c r="C5" s="51" t="s">
        <v>33</v>
      </c>
      <c r="D5" s="51" t="s">
        <v>34</v>
      </c>
      <c r="E5" s="51" t="s">
        <v>35</v>
      </c>
      <c r="F5" s="21" t="s">
        <v>36</v>
      </c>
      <c r="G5" s="36" t="s">
        <v>89</v>
      </c>
      <c r="H5" s="36" t="s">
        <v>38</v>
      </c>
      <c r="I5" s="36" t="s">
        <v>39</v>
      </c>
    </row>
    <row r="6" spans="2:9" ht="16.5" thickBot="1" x14ac:dyDescent="0.3">
      <c r="B6" s="49"/>
      <c r="C6" s="51" t="s">
        <v>67</v>
      </c>
      <c r="D6" s="51" t="s">
        <v>86</v>
      </c>
      <c r="E6" s="51" t="s">
        <v>68</v>
      </c>
      <c r="F6" s="36"/>
      <c r="G6" s="51" t="s">
        <v>67</v>
      </c>
      <c r="H6" s="51" t="s">
        <v>86</v>
      </c>
      <c r="I6" s="51" t="s">
        <v>68</v>
      </c>
    </row>
    <row r="7" spans="2:9" ht="48" thickBot="1" x14ac:dyDescent="0.3">
      <c r="B7" s="48" t="s">
        <v>84</v>
      </c>
      <c r="C7" s="36"/>
      <c r="D7" s="36"/>
      <c r="E7" s="36"/>
      <c r="F7" s="41">
        <v>18</v>
      </c>
      <c r="G7" s="36"/>
      <c r="H7" s="36"/>
      <c r="I7" s="36"/>
    </row>
    <row r="10" spans="2:9" ht="20.25" x14ac:dyDescent="0.3">
      <c r="B10" s="30" t="s">
        <v>91</v>
      </c>
      <c r="C10" s="86" t="s">
        <v>96</v>
      </c>
      <c r="D10" s="86"/>
      <c r="E10" s="86"/>
      <c r="F10" s="86"/>
      <c r="G10" s="86"/>
      <c r="H10" s="86"/>
      <c r="I10" s="86"/>
    </row>
    <row r="11" spans="2:9" ht="16.5" customHeight="1" thickBot="1" x14ac:dyDescent="0.35">
      <c r="B11" s="30"/>
      <c r="C11" s="54"/>
      <c r="D11" s="54"/>
      <c r="E11" s="54"/>
      <c r="F11" s="54"/>
      <c r="G11" s="54"/>
      <c r="H11" s="54"/>
      <c r="I11" s="54"/>
    </row>
    <row r="12" spans="2:9" ht="18.75" x14ac:dyDescent="0.3">
      <c r="B12" s="126" t="s">
        <v>92</v>
      </c>
      <c r="C12" s="126"/>
      <c r="D12" s="126"/>
      <c r="E12" s="126"/>
      <c r="F12" s="126"/>
      <c r="G12" s="129"/>
      <c r="H12" s="129"/>
      <c r="I12" s="129"/>
    </row>
    <row r="13" spans="2:9" ht="19.5" thickBot="1" x14ac:dyDescent="0.35">
      <c r="B13" s="125" t="s">
        <v>93</v>
      </c>
      <c r="C13" s="125"/>
      <c r="D13" s="125"/>
      <c r="E13" s="125"/>
      <c r="F13" s="125"/>
      <c r="G13" s="128"/>
      <c r="H13" s="128"/>
      <c r="I13" s="128"/>
    </row>
    <row r="14" spans="2:9" ht="21" thickBot="1" x14ac:dyDescent="0.35">
      <c r="B14" s="130" t="s">
        <v>94</v>
      </c>
      <c r="C14" s="130"/>
      <c r="D14" s="130"/>
      <c r="E14" s="130"/>
      <c r="F14" s="130"/>
      <c r="G14" s="127"/>
      <c r="H14" s="127"/>
      <c r="I14" s="127"/>
    </row>
  </sheetData>
  <mergeCells count="10">
    <mergeCell ref="C2:I2"/>
    <mergeCell ref="C10:I10"/>
    <mergeCell ref="B13:F13"/>
    <mergeCell ref="B12:F12"/>
    <mergeCell ref="G14:I14"/>
    <mergeCell ref="G13:I13"/>
    <mergeCell ref="G12:I12"/>
    <mergeCell ref="B14:F14"/>
    <mergeCell ref="C4:E4"/>
    <mergeCell ref="G4:I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>&amp;C&amp;16Oświadczenie należy podpisać kwalifikowanym podpisem elektronicznym przez osoby uprawnione do reprezentacji podmiotu składającego ten dokument.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CZĘŚĆ I</vt:lpstr>
      <vt:lpstr>CZĘŚĆ II i III</vt:lpstr>
      <vt:lpstr>'CZĘŚĆ I'!_ftn1</vt:lpstr>
      <vt:lpstr>'CZĘŚĆ I'!_ftnref1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Kałuża</dc:creator>
  <cp:lastModifiedBy>Mariusz Kałuża</cp:lastModifiedBy>
  <cp:lastPrinted>2021-07-29T11:04:25Z</cp:lastPrinted>
  <dcterms:created xsi:type="dcterms:W3CDTF">2021-07-08T10:22:02Z</dcterms:created>
  <dcterms:modified xsi:type="dcterms:W3CDTF">2021-09-07T12:16:27Z</dcterms:modified>
</cp:coreProperties>
</file>